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.-2027.-2028\MZOM 16.12.2025\"/>
    </mc:Choice>
  </mc:AlternateContent>
  <bookViews>
    <workbookView xWindow="-120" yWindow="-120" windowWidth="29040" windowHeight="15720"/>
  </bookViews>
  <sheets>
    <sheet name="PREDLOŽAK" sheetId="7" r:id="rId1"/>
  </sheets>
  <definedNames>
    <definedName name="_xlnm._FilterDatabase" localSheetId="0" hidden="1">PREDLOŽAK!$A$2:$H$126</definedName>
    <definedName name="_xlnm.Print_Area" localSheetId="0">PREDLOŽAK!$A$1:$H$126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7" l="1"/>
  <c r="H5" i="7"/>
  <c r="H7" i="7"/>
  <c r="H12" i="7"/>
  <c r="H13" i="7"/>
  <c r="H14" i="7"/>
  <c r="H15" i="7"/>
  <c r="H16" i="7"/>
  <c r="H36" i="7"/>
  <c r="H37" i="7"/>
  <c r="H38" i="7"/>
  <c r="H39" i="7"/>
  <c r="H40" i="7"/>
  <c r="H42" i="7"/>
  <c r="H43" i="7"/>
  <c r="H44" i="7"/>
  <c r="H45" i="7"/>
  <c r="H46" i="7"/>
  <c r="H47" i="7"/>
  <c r="H48" i="7"/>
  <c r="H49" i="7"/>
  <c r="H63" i="7"/>
  <c r="H64" i="7"/>
  <c r="H65" i="7"/>
  <c r="H66" i="7"/>
  <c r="H3" i="7"/>
  <c r="D13" i="7"/>
  <c r="D12" i="7" s="1"/>
  <c r="D14" i="7"/>
  <c r="E38" i="7" l="1"/>
  <c r="E37" i="7" s="1"/>
  <c r="E4" i="7" s="1"/>
  <c r="D121" i="7"/>
  <c r="D120" i="7" s="1"/>
  <c r="E121" i="7"/>
  <c r="E120" i="7" s="1"/>
  <c r="F121" i="7"/>
  <c r="F120" i="7" s="1"/>
  <c r="G121" i="7"/>
  <c r="G120" i="7" s="1"/>
  <c r="C121" i="7"/>
  <c r="C120" i="7" s="1"/>
  <c r="D113" i="7"/>
  <c r="D112" i="7" s="1"/>
  <c r="D111" i="7" s="1"/>
  <c r="E113" i="7"/>
  <c r="E112" i="7" s="1"/>
  <c r="E111" i="7" s="1"/>
  <c r="F113" i="7"/>
  <c r="F112" i="7" s="1"/>
  <c r="F111" i="7" s="1"/>
  <c r="G113" i="7"/>
  <c r="G112" i="7" s="1"/>
  <c r="G111" i="7" s="1"/>
  <c r="C113" i="7"/>
  <c r="C112" i="7" s="1"/>
  <c r="C111" i="7" s="1"/>
  <c r="D105" i="7"/>
  <c r="D104" i="7" s="1"/>
  <c r="D103" i="7" s="1"/>
  <c r="E105" i="7"/>
  <c r="E104" i="7" s="1"/>
  <c r="E103" i="7" s="1"/>
  <c r="F105" i="7"/>
  <c r="F104" i="7" s="1"/>
  <c r="F103" i="7" s="1"/>
  <c r="G105" i="7"/>
  <c r="G104" i="7" s="1"/>
  <c r="G103" i="7" s="1"/>
  <c r="C105" i="7"/>
  <c r="C104" i="7" s="1"/>
  <c r="C103" i="7" s="1"/>
  <c r="D76" i="7"/>
  <c r="E76" i="7"/>
  <c r="F76" i="7"/>
  <c r="G76" i="7"/>
  <c r="C76" i="7"/>
  <c r="E63" i="7"/>
  <c r="D64" i="7"/>
  <c r="D63" i="7" s="1"/>
  <c r="E64" i="7"/>
  <c r="F64" i="7"/>
  <c r="G64" i="7"/>
  <c r="D71" i="7"/>
  <c r="E71" i="7"/>
  <c r="F71" i="7"/>
  <c r="G71" i="7"/>
  <c r="C71" i="7"/>
  <c r="C64" i="7"/>
  <c r="D48" i="7"/>
  <c r="E48" i="7"/>
  <c r="F48" i="7"/>
  <c r="G48" i="7"/>
  <c r="C48" i="7"/>
  <c r="D43" i="7"/>
  <c r="E43" i="7"/>
  <c r="F43" i="7"/>
  <c r="G43" i="7"/>
  <c r="C43" i="7"/>
  <c r="D38" i="7"/>
  <c r="D37" i="7" s="1"/>
  <c r="D4" i="7" s="1"/>
  <c r="F38" i="7"/>
  <c r="F37" i="7" s="1"/>
  <c r="F4" i="7" s="1"/>
  <c r="G38" i="7"/>
  <c r="G37" i="7" s="1"/>
  <c r="G4" i="7" s="1"/>
  <c r="C38" i="7"/>
  <c r="C37" i="7" s="1"/>
  <c r="C4" i="7" s="1"/>
  <c r="D32" i="7"/>
  <c r="E32" i="7"/>
  <c r="F32" i="7"/>
  <c r="G32" i="7"/>
  <c r="C32" i="7"/>
  <c r="D26" i="7"/>
  <c r="E26" i="7"/>
  <c r="F26" i="7"/>
  <c r="G26" i="7"/>
  <c r="C26" i="7"/>
  <c r="D20" i="7"/>
  <c r="E20" i="7"/>
  <c r="F20" i="7"/>
  <c r="G20" i="7"/>
  <c r="C20" i="7"/>
  <c r="E14" i="7"/>
  <c r="F14" i="7"/>
  <c r="G14" i="7"/>
  <c r="C14" i="7"/>
  <c r="G13" i="7" l="1"/>
  <c r="G12" i="7" s="1"/>
  <c r="E7" i="7"/>
  <c r="E36" i="7"/>
  <c r="C25" i="7"/>
  <c r="C24" i="7" s="1"/>
  <c r="G63" i="7"/>
  <c r="G7" i="7" s="1"/>
  <c r="D42" i="7"/>
  <c r="D5" i="7" s="1"/>
  <c r="F63" i="7"/>
  <c r="F7" i="7" s="1"/>
  <c r="C119" i="7"/>
  <c r="C11" i="7"/>
  <c r="E13" i="7"/>
  <c r="E12" i="7" s="1"/>
  <c r="C42" i="7"/>
  <c r="C5" i="7" s="1"/>
  <c r="G42" i="7"/>
  <c r="G5" i="7" s="1"/>
  <c r="E42" i="7"/>
  <c r="E5" i="7" s="1"/>
  <c r="F42" i="7"/>
  <c r="F5" i="7" s="1"/>
  <c r="D25" i="7"/>
  <c r="D24" i="7" s="1"/>
  <c r="G25" i="7"/>
  <c r="F25" i="7"/>
  <c r="E25" i="7"/>
  <c r="F119" i="7"/>
  <c r="F11" i="7"/>
  <c r="E119" i="7"/>
  <c r="E11" i="7"/>
  <c r="G119" i="7"/>
  <c r="G11" i="7"/>
  <c r="D119" i="7"/>
  <c r="D11" i="7"/>
  <c r="D7" i="7"/>
  <c r="D36" i="7"/>
  <c r="F13" i="7"/>
  <c r="F12" i="7" s="1"/>
  <c r="C13" i="7"/>
  <c r="C12" i="7" s="1"/>
  <c r="C3" i="7" s="1"/>
  <c r="C63" i="7"/>
  <c r="F36" i="7" l="1"/>
  <c r="C7" i="7"/>
  <c r="C36" i="7"/>
  <c r="E9" i="7"/>
  <c r="E24" i="7"/>
  <c r="D3" i="7"/>
  <c r="F9" i="7"/>
  <c r="F24" i="7"/>
  <c r="G9" i="7"/>
  <c r="G24" i="7"/>
  <c r="D9" i="7"/>
  <c r="C9" i="7"/>
  <c r="G36" i="7"/>
  <c r="E80" i="7" l="1"/>
  <c r="E75" i="7" s="1"/>
  <c r="E8" i="7" s="1"/>
  <c r="F80" i="7"/>
  <c r="F75" i="7" s="1"/>
  <c r="F8" i="7" s="1"/>
  <c r="G80" i="7"/>
  <c r="G75" i="7" s="1"/>
  <c r="G8" i="7" s="1"/>
  <c r="C80" i="7"/>
  <c r="C75" i="7" s="1"/>
  <c r="C8" i="7" s="1"/>
  <c r="D80" i="7"/>
  <c r="D75" i="7" s="1"/>
  <c r="D8" i="7" s="1"/>
  <c r="F3" i="7" l="1"/>
  <c r="G3" i="7"/>
  <c r="E3" i="7"/>
</calcChain>
</file>

<file path=xl/sharedStrings.xml><?xml version="1.0" encoding="utf-8"?>
<sst xmlns="http://schemas.openxmlformats.org/spreadsheetml/2006/main" count="323" uniqueCount="63">
  <si>
    <t>Opći prihodi i primici</t>
  </si>
  <si>
    <t>Sredstva učešća za pomoći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</si>
  <si>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</si>
  <si>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</si>
  <si>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</si>
  <si>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</si>
  <si>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</si>
  <si>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</si>
  <si>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</si>
  <si>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</si>
  <si>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</si>
  <si>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</si>
  <si>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</si>
  <si>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</si>
  <si>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</si>
  <si>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</si>
  <si>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</si>
  <si>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</si>
  <si>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</si>
  <si>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</si>
  <si>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</si>
  <si>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</si>
  <si>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</si>
  <si>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</si>
  <si>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</si>
  <si>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</si>
  <si>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</si>
  <si>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</si>
  <si>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</si>
  <si>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</si>
  <si>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</si>
  <si>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</si>
  <si>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</si>
  <si>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</si>
  <si>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</si>
  <si>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</si>
  <si>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</si>
  <si>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</si>
  <si>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</si>
  <si>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</si>
  <si>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</si>
  <si>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</si>
  <si>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</si>
  <si>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</si>
  <si>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</si>
  <si>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</si>
  <si>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</si>
  <si>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</si>
  <si>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A621181</t>
  </si>
  <si>
    <t>PRAVOMOĆNE SUDSKE PRESUDE</t>
  </si>
  <si>
    <t>STIPENDIJE I ŠKOLARINE ZA DOKTORSKE STUDIJE</t>
  </si>
  <si>
    <t>A621183</t>
  </si>
  <si>
    <t>'ERASMUS - PROJEKTI  ZA KORISNIKE OBRAZOVANJE OD 2021. DO 2027.</t>
  </si>
  <si>
    <t>A818064</t>
  </si>
  <si>
    <t>Programi Unije – raspoloživ predujam</t>
  </si>
  <si>
    <t>A679134</t>
  </si>
  <si>
    <t>PROGRAMSKO FINANCIRANJE JAVNIH VISOKIH UČILIŠTA 2025.-2029.</t>
  </si>
  <si>
    <t>A679136</t>
  </si>
  <si>
    <t>PROGRAMSKO I OSTALO FINANCIRANJE JAVNIH VISOKIH UČILIŠTA – IZ EVIDENCIJSKIH PRIHODA</t>
  </si>
  <si>
    <t>RAZVOJ SUSTAVA PROGRAMSKIH SPORAZUMA ZA FINANCIRANJE SVEUČILIŠTA I ZNANSTVENIH INSTITUTA USMJERENIH NA INOVACIJE, ISTRAŽIVANJE I RAZVOJ - NPOO (C3.2.R1-I1)</t>
  </si>
  <si>
    <t>A679135</t>
  </si>
  <si>
    <t>INDEKS
2026./2025.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</si>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</sst>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" fontId="12" fillId="21" borderId="4" applyNumberFormat="0" applyProtection="0">
      <alignment horizontal="left" vertical="center" indent="1"/>
    </xf>
  </cellStyleXfs>
  <cellXfs count="17">
    <xf numFmtId="0" fontId="0" fillId="0" borderId="0" xfId="0"/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3" fontId="0" fillId="0" borderId="0" xfId="0" applyNumberFormat="1" applyFill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0" fontId="15" fillId="0" borderId="3" xfId="49" quotePrefix="1" applyFont="1" applyFill="1" applyBorder="1" applyAlignment="1">
      <alignment horizontal="left" vertical="center" indent="5"/>
    </xf>
    <xf numFmtId="0" fontId="15" fillId="0" borderId="3" xfId="49" quotePrefix="1" applyFont="1" applyFill="1" applyBorder="1">
      <alignment horizontal="left" vertical="center" indent="1"/>
    </xf>
    <xf numFmtId="0" fontId="15" fillId="0" borderId="3" xfId="49" quotePrefix="1" applyFont="1" applyFill="1" applyBorder="1" applyAlignment="1">
      <alignment horizontal="left" vertical="center" indent="7"/>
    </xf>
    <xf numFmtId="0" fontId="12" fillId="0" borderId="3" xfId="49" quotePrefix="1" applyFill="1" applyBorder="1" applyAlignment="1">
      <alignment horizontal="left" vertical="center" indent="9"/>
    </xf>
    <xf numFmtId="4" fontId="12" fillId="0" borderId="3" xfId="50" applyNumberFormat="1" applyFill="1" applyBorder="1">
      <alignment horizontal="right" vertical="center"/>
    </xf>
    <xf numFmtId="4" fontId="15" fillId="0" borderId="3" xfId="50" applyNumberFormat="1" applyFont="1" applyFill="1" applyBorder="1">
      <alignment horizontal="right" vertical="center"/>
    </xf>
    <xf numFmtId="4" fontId="12" fillId="0" borderId="3" xfId="50" applyNumberFormat="1" applyFill="1" applyBorder="1" applyAlignment="1">
      <alignment horizontal="center" vertical="center"/>
    </xf>
    <xf numFmtId="4" fontId="16" fillId="0" borderId="3" xfId="50" applyNumberFormat="1" applyFont="1" applyFill="1" applyBorder="1" applyAlignment="1">
      <alignment horizontal="center" vertical="center"/>
    </xf>
    <xf numFmtId="4" fontId="16" fillId="0" borderId="3" xfId="50" applyNumberFormat="1" applyFont="1" applyFill="1" applyBorder="1">
      <alignment horizontal="right" vertical="center"/>
    </xf>
  </cellXfs>
  <cellStyles count="52">
    <cellStyle name="Normal 2" xfId="3"/>
    <cellStyle name="Normalno" xfId="0" builtinId="0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 3" xfId="51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ColWidth="9.140625" defaultRowHeight="15" x14ac:dyDescent="0.25"/>
  <cols>
    <col min="1" max="1" width="17.28515625" style="3" customWidth="1"/>
    <col min="2" max="2" width="51.42578125" style="3" customWidth="1"/>
    <col min="3" max="8" width="13.28515625" style="3" customWidth="1"/>
    <col min="9" max="10" width="11.7109375" style="3" bestFit="1" customWidth="1"/>
    <col min="11" max="11" width="9.28515625" style="3" bestFit="1" customWidth="1"/>
    <col min="12" max="14" width="11.7109375" style="3" bestFit="1" customWidth="1"/>
    <col min="15" max="16384" width="9.140625" style="3"/>
  </cols>
  <sheetData>
    <row r="1" spans="1:10" x14ac:dyDescent="0.25">
      <c r="C1" s="5"/>
      <c r="D1" s="5"/>
      <c r="E1" s="5"/>
      <c r="F1" s="5"/>
      <c r="G1" s="5"/>
    </row>
    <row r="2" spans="1:10" ht="51" x14ac:dyDescent="0.25">
      <c r="A2" s="1" t="s">
        <v>39</v>
      </c>
      <c r="B2" s="1" t="s">
        <v>40</v>
      </c>
      <c r="C2" s="1" t="s">
        <v>44</v>
      </c>
      <c r="D2" s="1" t="s">
        <v>45</v>
      </c>
      <c r="E2" s="2" t="s">
        <v>46</v>
      </c>
      <c r="F2" s="2" t="s">
        <v>42</v>
      </c>
      <c r="G2" s="2" t="s">
        <v>47</v>
      </c>
      <c r="H2" s="2" t="s">
        <v>61</v>
      </c>
    </row>
    <row r="3" spans="1:10" x14ac:dyDescent="0.25">
      <c r="A3" s="6">
        <v>11</v>
      </c>
      <c r="B3" s="7" t="s">
        <v>0</v>
      </c>
      <c r="C3" s="12">
        <f>C12+C103+C111</f>
        <v>3866258</v>
      </c>
      <c r="D3" s="12">
        <f t="shared" ref="D3:G3" si="0">D13</f>
        <v>4015090</v>
      </c>
      <c r="E3" s="12">
        <f t="shared" si="0"/>
        <v>4905280</v>
      </c>
      <c r="F3" s="12">
        <f t="shared" si="0"/>
        <v>4940770</v>
      </c>
      <c r="G3" s="12">
        <f t="shared" si="0"/>
        <v>4987527</v>
      </c>
      <c r="H3" s="14">
        <f>E3/D3*100</f>
        <v>122.17110948945104</v>
      </c>
    </row>
    <row r="4" spans="1:10" x14ac:dyDescent="0.25">
      <c r="A4" s="6">
        <v>31</v>
      </c>
      <c r="B4" s="7" t="s">
        <v>9</v>
      </c>
      <c r="C4" s="12">
        <f>C37</f>
        <v>103955</v>
      </c>
      <c r="D4" s="12">
        <f t="shared" ref="D4:G4" si="1">D37</f>
        <v>174959</v>
      </c>
      <c r="E4" s="12">
        <f t="shared" si="1"/>
        <v>162150</v>
      </c>
      <c r="F4" s="12">
        <f t="shared" si="1"/>
        <v>162150</v>
      </c>
      <c r="G4" s="12">
        <f t="shared" si="1"/>
        <v>162150</v>
      </c>
      <c r="H4" s="14">
        <f t="shared" ref="H4:H67" si="2">E4/D4*100</f>
        <v>92.678856189164321</v>
      </c>
    </row>
    <row r="5" spans="1:10" x14ac:dyDescent="0.25">
      <c r="A5" s="6">
        <v>43</v>
      </c>
      <c r="B5" s="7" t="s">
        <v>3</v>
      </c>
      <c r="C5" s="12">
        <f>C42</f>
        <v>570173</v>
      </c>
      <c r="D5" s="12">
        <f t="shared" ref="D5:G5" si="3">D42</f>
        <v>526912</v>
      </c>
      <c r="E5" s="12">
        <f t="shared" si="3"/>
        <v>744035</v>
      </c>
      <c r="F5" s="12">
        <f t="shared" si="3"/>
        <v>744035</v>
      </c>
      <c r="G5" s="12">
        <f t="shared" si="3"/>
        <v>744035</v>
      </c>
      <c r="H5" s="14">
        <f t="shared" si="2"/>
        <v>141.20669106036681</v>
      </c>
    </row>
    <row r="6" spans="1:10" x14ac:dyDescent="0.25">
      <c r="A6" s="6">
        <v>51</v>
      </c>
      <c r="B6" s="7" t="s">
        <v>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4" t="s">
        <v>62</v>
      </c>
    </row>
    <row r="7" spans="1:10" x14ac:dyDescent="0.25">
      <c r="A7" s="6">
        <v>52</v>
      </c>
      <c r="B7" s="7" t="s">
        <v>6</v>
      </c>
      <c r="C7" s="12">
        <f>C63</f>
        <v>77312</v>
      </c>
      <c r="D7" s="12">
        <f t="shared" ref="D7:G7" si="4">D63</f>
        <v>79632</v>
      </c>
      <c r="E7" s="12">
        <f t="shared" si="4"/>
        <v>106462</v>
      </c>
      <c r="F7" s="12">
        <f t="shared" si="4"/>
        <v>60960</v>
      </c>
      <c r="G7" s="12">
        <f t="shared" si="4"/>
        <v>37925</v>
      </c>
      <c r="H7" s="14">
        <f t="shared" si="2"/>
        <v>133.69248543299176</v>
      </c>
    </row>
    <row r="8" spans="1:10" x14ac:dyDescent="0.25">
      <c r="A8" s="6">
        <v>61</v>
      </c>
      <c r="B8" s="7" t="s">
        <v>7</v>
      </c>
      <c r="C8" s="12">
        <f>C75</f>
        <v>1300</v>
      </c>
      <c r="D8" s="12">
        <f t="shared" ref="D8:G8" si="5">D75</f>
        <v>0</v>
      </c>
      <c r="E8" s="12">
        <f t="shared" si="5"/>
        <v>0</v>
      </c>
      <c r="F8" s="12">
        <f t="shared" si="5"/>
        <v>0</v>
      </c>
      <c r="G8" s="12">
        <f t="shared" si="5"/>
        <v>0</v>
      </c>
      <c r="H8" s="14" t="s">
        <v>62</v>
      </c>
      <c r="J8" s="5"/>
    </row>
    <row r="9" spans="1:10" x14ac:dyDescent="0.25">
      <c r="A9" s="6">
        <v>581</v>
      </c>
      <c r="B9" s="7" t="s">
        <v>10</v>
      </c>
      <c r="C9" s="12">
        <f>C25</f>
        <v>0</v>
      </c>
      <c r="D9" s="12">
        <f t="shared" ref="D9:G9" si="6">D25</f>
        <v>0</v>
      </c>
      <c r="E9" s="12">
        <f t="shared" si="6"/>
        <v>165701</v>
      </c>
      <c r="F9" s="12">
        <f t="shared" si="6"/>
        <v>120799</v>
      </c>
      <c r="G9" s="12">
        <f t="shared" si="6"/>
        <v>110619</v>
      </c>
      <c r="H9" s="14" t="s">
        <v>62</v>
      </c>
    </row>
    <row r="10" spans="1:10" x14ac:dyDescent="0.25">
      <c r="A10" s="6">
        <v>5761</v>
      </c>
      <c r="B10" s="7" t="s">
        <v>13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4" t="s">
        <v>62</v>
      </c>
    </row>
    <row r="11" spans="1:10" x14ac:dyDescent="0.25">
      <c r="A11" s="6">
        <v>51000</v>
      </c>
      <c r="B11" s="7" t="s">
        <v>54</v>
      </c>
      <c r="C11" s="12">
        <f>C120</f>
        <v>19342</v>
      </c>
      <c r="D11" s="12">
        <f t="shared" ref="D11:G11" si="7">D120</f>
        <v>0</v>
      </c>
      <c r="E11" s="12">
        <f t="shared" si="7"/>
        <v>0</v>
      </c>
      <c r="F11" s="12">
        <f t="shared" si="7"/>
        <v>0</v>
      </c>
      <c r="G11" s="12">
        <f t="shared" si="7"/>
        <v>0</v>
      </c>
      <c r="H11" s="14" t="s">
        <v>62</v>
      </c>
    </row>
    <row r="12" spans="1:10" s="4" customFormat="1" x14ac:dyDescent="0.25">
      <c r="A12" s="8" t="s">
        <v>55</v>
      </c>
      <c r="B12" s="9" t="s">
        <v>56</v>
      </c>
      <c r="C12" s="13">
        <f>C13</f>
        <v>3862738</v>
      </c>
      <c r="D12" s="13">
        <f>D13</f>
        <v>4015090</v>
      </c>
      <c r="E12" s="13">
        <f>E13</f>
        <v>4905280</v>
      </c>
      <c r="F12" s="13">
        <f>F13</f>
        <v>4940770</v>
      </c>
      <c r="G12" s="13">
        <f>G13</f>
        <v>4987527</v>
      </c>
      <c r="H12" s="15">
        <f t="shared" si="2"/>
        <v>122.17110948945104</v>
      </c>
    </row>
    <row r="13" spans="1:10" s="4" customFormat="1" x14ac:dyDescent="0.25">
      <c r="A13" s="10" t="s">
        <v>23</v>
      </c>
      <c r="B13" s="9" t="s">
        <v>0</v>
      </c>
      <c r="C13" s="13">
        <f>C14+C20</f>
        <v>3862738</v>
      </c>
      <c r="D13" s="13">
        <f>D14+D20</f>
        <v>4015090</v>
      </c>
      <c r="E13" s="13">
        <f t="shared" ref="D13:G13" si="8">E14+E20</f>
        <v>4905280</v>
      </c>
      <c r="F13" s="13">
        <f t="shared" si="8"/>
        <v>4940770</v>
      </c>
      <c r="G13" s="13">
        <f t="shared" si="8"/>
        <v>4987527</v>
      </c>
      <c r="H13" s="15">
        <f t="shared" si="2"/>
        <v>122.17110948945104</v>
      </c>
    </row>
    <row r="14" spans="1:10" s="4" customFormat="1" x14ac:dyDescent="0.25">
      <c r="A14" s="10">
        <v>3</v>
      </c>
      <c r="B14" s="9" t="s">
        <v>41</v>
      </c>
      <c r="C14" s="13">
        <f>SUM(C15:C19)</f>
        <v>3862738</v>
      </c>
      <c r="D14" s="13">
        <f t="shared" ref="D14:G14" si="9">SUM(D15:D19)</f>
        <v>4015090</v>
      </c>
      <c r="E14" s="13">
        <f t="shared" si="9"/>
        <v>4905280</v>
      </c>
      <c r="F14" s="13">
        <f t="shared" si="9"/>
        <v>4940770</v>
      </c>
      <c r="G14" s="13">
        <f t="shared" si="9"/>
        <v>4987527</v>
      </c>
      <c r="H14" s="15">
        <f t="shared" si="2"/>
        <v>122.17110948945104</v>
      </c>
    </row>
    <row r="15" spans="1:10" x14ac:dyDescent="0.25">
      <c r="A15" s="11" t="s">
        <v>8</v>
      </c>
      <c r="B15" s="7" t="s">
        <v>25</v>
      </c>
      <c r="C15" s="12">
        <v>3529460</v>
      </c>
      <c r="D15" s="12">
        <v>3742917</v>
      </c>
      <c r="E15" s="12">
        <v>4497275</v>
      </c>
      <c r="F15" s="12">
        <v>4510929</v>
      </c>
      <c r="G15" s="12">
        <v>4533344</v>
      </c>
      <c r="H15" s="14">
        <f t="shared" si="2"/>
        <v>120.15428073879278</v>
      </c>
    </row>
    <row r="16" spans="1:10" x14ac:dyDescent="0.25">
      <c r="A16" s="11" t="s">
        <v>14</v>
      </c>
      <c r="B16" s="7" t="s">
        <v>24</v>
      </c>
      <c r="C16" s="12">
        <v>333278</v>
      </c>
      <c r="D16" s="12">
        <v>272173</v>
      </c>
      <c r="E16" s="12">
        <v>408005</v>
      </c>
      <c r="F16" s="12">
        <v>429841</v>
      </c>
      <c r="G16" s="12">
        <v>454183</v>
      </c>
      <c r="H16" s="14">
        <f t="shared" si="2"/>
        <v>149.906493296543</v>
      </c>
    </row>
    <row r="17" spans="1:8" x14ac:dyDescent="0.25">
      <c r="A17" s="11" t="s">
        <v>15</v>
      </c>
      <c r="B17" s="7" t="s">
        <v>26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4" t="s">
        <v>62</v>
      </c>
    </row>
    <row r="18" spans="1:8" x14ac:dyDescent="0.25">
      <c r="A18" s="11" t="s">
        <v>16</v>
      </c>
      <c r="B18" s="7" t="s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4" t="s">
        <v>62</v>
      </c>
    </row>
    <row r="19" spans="1:8" x14ac:dyDescent="0.25">
      <c r="A19" s="11" t="s">
        <v>19</v>
      </c>
      <c r="B19" s="7" t="s">
        <v>31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4" t="s">
        <v>62</v>
      </c>
    </row>
    <row r="20" spans="1:8" s="4" customFormat="1" x14ac:dyDescent="0.25">
      <c r="A20" s="10">
        <v>4</v>
      </c>
      <c r="B20" s="9" t="s">
        <v>43</v>
      </c>
      <c r="C20" s="13">
        <f>SUM(C21:C23)</f>
        <v>0</v>
      </c>
      <c r="D20" s="13">
        <f t="shared" ref="D20:G20" si="10">SUM(D21:D23)</f>
        <v>0</v>
      </c>
      <c r="E20" s="13">
        <f t="shared" si="10"/>
        <v>0</v>
      </c>
      <c r="F20" s="13">
        <f t="shared" si="10"/>
        <v>0</v>
      </c>
      <c r="G20" s="13">
        <f t="shared" si="10"/>
        <v>0</v>
      </c>
      <c r="H20" s="15" t="s">
        <v>62</v>
      </c>
    </row>
    <row r="21" spans="1:8" x14ac:dyDescent="0.25">
      <c r="A21" s="11" t="s">
        <v>17</v>
      </c>
      <c r="B21" s="7" t="s">
        <v>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4" t="s">
        <v>62</v>
      </c>
    </row>
    <row r="22" spans="1:8" x14ac:dyDescent="0.25">
      <c r="A22" s="11" t="s">
        <v>18</v>
      </c>
      <c r="B22" s="7" t="s">
        <v>28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4" t="s">
        <v>62</v>
      </c>
    </row>
    <row r="23" spans="1:8" x14ac:dyDescent="0.25">
      <c r="A23" s="11" t="s">
        <v>20</v>
      </c>
      <c r="B23" s="7" t="s">
        <v>29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4" t="s">
        <v>62</v>
      </c>
    </row>
    <row r="24" spans="1:8" s="4" customFormat="1" x14ac:dyDescent="0.25">
      <c r="A24" s="8" t="s">
        <v>57</v>
      </c>
      <c r="B24" s="9" t="s">
        <v>59</v>
      </c>
      <c r="C24" s="13">
        <f>C25</f>
        <v>0</v>
      </c>
      <c r="D24" s="13">
        <f>D25</f>
        <v>0</v>
      </c>
      <c r="E24" s="13">
        <f t="shared" ref="E24:G24" si="11">E25</f>
        <v>165701</v>
      </c>
      <c r="F24" s="13">
        <f t="shared" si="11"/>
        <v>120799</v>
      </c>
      <c r="G24" s="13">
        <f t="shared" si="11"/>
        <v>110619</v>
      </c>
      <c r="H24" s="15" t="s">
        <v>62</v>
      </c>
    </row>
    <row r="25" spans="1:8" s="4" customFormat="1" x14ac:dyDescent="0.25">
      <c r="A25" s="10">
        <v>581</v>
      </c>
      <c r="B25" s="9" t="s">
        <v>10</v>
      </c>
      <c r="C25" s="13">
        <f>C26+C32</f>
        <v>0</v>
      </c>
      <c r="D25" s="13">
        <f t="shared" ref="D25:G25" si="12">D26+D32</f>
        <v>0</v>
      </c>
      <c r="E25" s="13">
        <f t="shared" si="12"/>
        <v>165701</v>
      </c>
      <c r="F25" s="13">
        <f t="shared" si="12"/>
        <v>120799</v>
      </c>
      <c r="G25" s="13">
        <f t="shared" si="12"/>
        <v>110619</v>
      </c>
      <c r="H25" s="15" t="s">
        <v>62</v>
      </c>
    </row>
    <row r="26" spans="1:8" s="4" customFormat="1" x14ac:dyDescent="0.25">
      <c r="A26" s="10">
        <v>3</v>
      </c>
      <c r="B26" s="9" t="s">
        <v>41</v>
      </c>
      <c r="C26" s="13">
        <f>SUM(C27:C31)</f>
        <v>0</v>
      </c>
      <c r="D26" s="13">
        <f t="shared" ref="D26:G26" si="13">SUM(D27:D31)</f>
        <v>0</v>
      </c>
      <c r="E26" s="13">
        <f t="shared" si="13"/>
        <v>54549</v>
      </c>
      <c r="F26" s="13">
        <f t="shared" si="13"/>
        <v>69891</v>
      </c>
      <c r="G26" s="13">
        <f t="shared" si="13"/>
        <v>68049</v>
      </c>
      <c r="H26" s="15" t="s">
        <v>62</v>
      </c>
    </row>
    <row r="27" spans="1:8" x14ac:dyDescent="0.25">
      <c r="A27" s="11" t="s">
        <v>8</v>
      </c>
      <c r="B27" s="7" t="s">
        <v>25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4" t="s">
        <v>62</v>
      </c>
    </row>
    <row r="28" spans="1:8" x14ac:dyDescent="0.25">
      <c r="A28" s="11" t="s">
        <v>14</v>
      </c>
      <c r="B28" s="7" t="s">
        <v>24</v>
      </c>
      <c r="C28" s="12">
        <v>0</v>
      </c>
      <c r="D28" s="12">
        <v>0</v>
      </c>
      <c r="E28" s="12">
        <v>54549</v>
      </c>
      <c r="F28" s="12">
        <v>69891</v>
      </c>
      <c r="G28" s="12">
        <v>68049</v>
      </c>
      <c r="H28" s="14" t="s">
        <v>62</v>
      </c>
    </row>
    <row r="29" spans="1:8" x14ac:dyDescent="0.25">
      <c r="A29" s="11" t="s">
        <v>15</v>
      </c>
      <c r="B29" s="7" t="s">
        <v>26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4" t="s">
        <v>62</v>
      </c>
    </row>
    <row r="30" spans="1:8" x14ac:dyDescent="0.25">
      <c r="A30" s="11" t="s">
        <v>16</v>
      </c>
      <c r="B30" s="7" t="s">
        <v>27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4" t="s">
        <v>62</v>
      </c>
    </row>
    <row r="31" spans="1:8" x14ac:dyDescent="0.25">
      <c r="A31" s="11" t="s">
        <v>19</v>
      </c>
      <c r="B31" s="7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4" t="s">
        <v>62</v>
      </c>
    </row>
    <row r="32" spans="1:8" s="4" customFormat="1" x14ac:dyDescent="0.25">
      <c r="A32" s="10">
        <v>4</v>
      </c>
      <c r="B32" s="9" t="s">
        <v>43</v>
      </c>
      <c r="C32" s="13">
        <f>SUM(C33:C35)</f>
        <v>0</v>
      </c>
      <c r="D32" s="13">
        <f t="shared" ref="D32:G32" si="14">SUM(D33:D35)</f>
        <v>0</v>
      </c>
      <c r="E32" s="13">
        <f t="shared" si="14"/>
        <v>111152</v>
      </c>
      <c r="F32" s="13">
        <f t="shared" si="14"/>
        <v>50908</v>
      </c>
      <c r="G32" s="13">
        <f t="shared" si="14"/>
        <v>42570</v>
      </c>
      <c r="H32" s="15" t="s">
        <v>62</v>
      </c>
    </row>
    <row r="33" spans="1:8" x14ac:dyDescent="0.25">
      <c r="A33" s="11" t="s">
        <v>17</v>
      </c>
      <c r="B33" s="7" t="s">
        <v>35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4" t="s">
        <v>62</v>
      </c>
    </row>
    <row r="34" spans="1:8" x14ac:dyDescent="0.25">
      <c r="A34" s="11" t="s">
        <v>18</v>
      </c>
      <c r="B34" s="7" t="s">
        <v>28</v>
      </c>
      <c r="C34" s="12">
        <v>0</v>
      </c>
      <c r="D34" s="12">
        <v>0</v>
      </c>
      <c r="E34" s="12">
        <v>111152</v>
      </c>
      <c r="F34" s="12">
        <v>50908</v>
      </c>
      <c r="G34" s="12">
        <v>42570</v>
      </c>
      <c r="H34" s="14" t="s">
        <v>62</v>
      </c>
    </row>
    <row r="35" spans="1:8" x14ac:dyDescent="0.25">
      <c r="A35" s="11" t="s">
        <v>20</v>
      </c>
      <c r="B35" s="7" t="s">
        <v>29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4" t="s">
        <v>62</v>
      </c>
    </row>
    <row r="36" spans="1:8" s="4" customFormat="1" x14ac:dyDescent="0.25">
      <c r="A36" s="8" t="s">
        <v>60</v>
      </c>
      <c r="B36" s="9" t="s">
        <v>58</v>
      </c>
      <c r="C36" s="13">
        <f>C37+C42+C63</f>
        <v>751440</v>
      </c>
      <c r="D36" s="13">
        <f t="shared" ref="D36:G36" si="15">D37+D42+D63</f>
        <v>781503</v>
      </c>
      <c r="E36" s="13">
        <f>E37+E42+E63</f>
        <v>1012647</v>
      </c>
      <c r="F36" s="13">
        <f t="shared" si="15"/>
        <v>967145</v>
      </c>
      <c r="G36" s="13">
        <f t="shared" si="15"/>
        <v>944110</v>
      </c>
      <c r="H36" s="15">
        <f t="shared" si="2"/>
        <v>129.57685383165517</v>
      </c>
    </row>
    <row r="37" spans="1:8" s="4" customFormat="1" x14ac:dyDescent="0.25">
      <c r="A37" s="10" t="s">
        <v>8</v>
      </c>
      <c r="B37" s="9" t="s">
        <v>9</v>
      </c>
      <c r="C37" s="13">
        <f>C38</f>
        <v>103955</v>
      </c>
      <c r="D37" s="13">
        <f t="shared" ref="D37:G37" si="16">D38</f>
        <v>174959</v>
      </c>
      <c r="E37" s="13">
        <f t="shared" si="16"/>
        <v>162150</v>
      </c>
      <c r="F37" s="13">
        <f t="shared" si="16"/>
        <v>162150</v>
      </c>
      <c r="G37" s="13">
        <f t="shared" si="16"/>
        <v>162150</v>
      </c>
      <c r="H37" s="15">
        <f t="shared" si="2"/>
        <v>92.678856189164321</v>
      </c>
    </row>
    <row r="38" spans="1:8" s="4" customFormat="1" x14ac:dyDescent="0.25">
      <c r="A38" s="10">
        <v>3</v>
      </c>
      <c r="B38" s="9" t="s">
        <v>41</v>
      </c>
      <c r="C38" s="13">
        <f>SUM(C39:C41)</f>
        <v>103955</v>
      </c>
      <c r="D38" s="13">
        <f t="shared" ref="D38:G38" si="17">SUM(D39:D41)</f>
        <v>174959</v>
      </c>
      <c r="E38" s="13">
        <f>SUM(E39:E41)</f>
        <v>162150</v>
      </c>
      <c r="F38" s="13">
        <f t="shared" si="17"/>
        <v>162150</v>
      </c>
      <c r="G38" s="13">
        <f t="shared" si="17"/>
        <v>162150</v>
      </c>
      <c r="H38" s="15">
        <f t="shared" si="2"/>
        <v>92.678856189164321</v>
      </c>
    </row>
    <row r="39" spans="1:8" x14ac:dyDescent="0.25">
      <c r="A39" s="11" t="s">
        <v>8</v>
      </c>
      <c r="B39" s="7" t="s">
        <v>25</v>
      </c>
      <c r="C39" s="12">
        <v>86476</v>
      </c>
      <c r="D39" s="12">
        <v>136000</v>
      </c>
      <c r="E39" s="12">
        <v>121000</v>
      </c>
      <c r="F39" s="12">
        <v>121000</v>
      </c>
      <c r="G39" s="12">
        <v>121000</v>
      </c>
      <c r="H39" s="14">
        <f t="shared" si="2"/>
        <v>88.970588235294116</v>
      </c>
    </row>
    <row r="40" spans="1:8" x14ac:dyDescent="0.25">
      <c r="A40" s="11" t="s">
        <v>14</v>
      </c>
      <c r="B40" s="7" t="s">
        <v>24</v>
      </c>
      <c r="C40" s="12">
        <v>17479</v>
      </c>
      <c r="D40" s="12">
        <v>38959</v>
      </c>
      <c r="E40" s="12">
        <v>41150</v>
      </c>
      <c r="F40" s="12">
        <v>41150</v>
      </c>
      <c r="G40" s="12">
        <v>41150</v>
      </c>
      <c r="H40" s="14">
        <f t="shared" si="2"/>
        <v>105.62386098205808</v>
      </c>
    </row>
    <row r="41" spans="1:8" x14ac:dyDescent="0.25">
      <c r="A41" s="11" t="s">
        <v>15</v>
      </c>
      <c r="B41" s="7" t="s">
        <v>26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4" t="s">
        <v>62</v>
      </c>
    </row>
    <row r="42" spans="1:8" s="4" customFormat="1" x14ac:dyDescent="0.25">
      <c r="A42" s="10" t="s">
        <v>2</v>
      </c>
      <c r="B42" s="9" t="s">
        <v>3</v>
      </c>
      <c r="C42" s="13">
        <f>C43+C48</f>
        <v>570173</v>
      </c>
      <c r="D42" s="13">
        <f t="shared" ref="D42:G42" si="18">D43+D48</f>
        <v>526912</v>
      </c>
      <c r="E42" s="13">
        <f t="shared" si="18"/>
        <v>744035</v>
      </c>
      <c r="F42" s="13">
        <f t="shared" si="18"/>
        <v>744035</v>
      </c>
      <c r="G42" s="13">
        <f t="shared" si="18"/>
        <v>744035</v>
      </c>
      <c r="H42" s="15">
        <f t="shared" si="2"/>
        <v>141.20669106036681</v>
      </c>
    </row>
    <row r="43" spans="1:8" s="4" customFormat="1" x14ac:dyDescent="0.25">
      <c r="A43" s="10">
        <v>3</v>
      </c>
      <c r="B43" s="9" t="s">
        <v>41</v>
      </c>
      <c r="C43" s="13">
        <f>SUM(C44:C47)</f>
        <v>517391</v>
      </c>
      <c r="D43" s="13">
        <f t="shared" ref="D43:G43" si="19">SUM(D44:D47)</f>
        <v>491567</v>
      </c>
      <c r="E43" s="13">
        <f t="shared" si="19"/>
        <v>676690</v>
      </c>
      <c r="F43" s="13">
        <f t="shared" si="19"/>
        <v>676690</v>
      </c>
      <c r="G43" s="13">
        <f t="shared" si="19"/>
        <v>676690</v>
      </c>
      <c r="H43" s="15">
        <f t="shared" si="2"/>
        <v>137.65976967534436</v>
      </c>
    </row>
    <row r="44" spans="1:8" x14ac:dyDescent="0.25">
      <c r="A44" s="11" t="s">
        <v>8</v>
      </c>
      <c r="B44" s="7" t="s">
        <v>25</v>
      </c>
      <c r="C44" s="12">
        <v>325171</v>
      </c>
      <c r="D44" s="12">
        <v>243692</v>
      </c>
      <c r="E44" s="12">
        <v>336500</v>
      </c>
      <c r="F44" s="12">
        <v>336500</v>
      </c>
      <c r="G44" s="12">
        <v>336500</v>
      </c>
      <c r="H44" s="14">
        <f t="shared" si="2"/>
        <v>138.08413899512499</v>
      </c>
    </row>
    <row r="45" spans="1:8" x14ac:dyDescent="0.25">
      <c r="A45" s="11" t="s">
        <v>14</v>
      </c>
      <c r="B45" s="7" t="s">
        <v>24</v>
      </c>
      <c r="C45" s="12">
        <v>183856</v>
      </c>
      <c r="D45" s="12">
        <v>240725</v>
      </c>
      <c r="E45" s="12">
        <v>333040</v>
      </c>
      <c r="F45" s="12">
        <v>333040</v>
      </c>
      <c r="G45" s="12">
        <v>333040</v>
      </c>
      <c r="H45" s="14">
        <f t="shared" si="2"/>
        <v>138.34873818672759</v>
      </c>
    </row>
    <row r="46" spans="1:8" x14ac:dyDescent="0.25">
      <c r="A46" s="11" t="s">
        <v>15</v>
      </c>
      <c r="B46" s="7" t="s">
        <v>26</v>
      </c>
      <c r="C46" s="12">
        <v>5830</v>
      </c>
      <c r="D46" s="12">
        <v>4150</v>
      </c>
      <c r="E46" s="12">
        <v>4150</v>
      </c>
      <c r="F46" s="12">
        <v>4150</v>
      </c>
      <c r="G46" s="12">
        <v>4150</v>
      </c>
      <c r="H46" s="14">
        <f t="shared" si="2"/>
        <v>100</v>
      </c>
    </row>
    <row r="47" spans="1:8" x14ac:dyDescent="0.25">
      <c r="A47" s="11" t="s">
        <v>16</v>
      </c>
      <c r="B47" s="7" t="s">
        <v>27</v>
      </c>
      <c r="C47" s="12">
        <v>2534</v>
      </c>
      <c r="D47" s="12">
        <v>3000</v>
      </c>
      <c r="E47" s="12">
        <v>3000</v>
      </c>
      <c r="F47" s="12">
        <v>3000</v>
      </c>
      <c r="G47" s="12">
        <v>3000</v>
      </c>
      <c r="H47" s="14">
        <f t="shared" si="2"/>
        <v>100</v>
      </c>
    </row>
    <row r="48" spans="1:8" s="4" customFormat="1" x14ac:dyDescent="0.25">
      <c r="A48" s="10">
        <v>4</v>
      </c>
      <c r="B48" s="9" t="s">
        <v>43</v>
      </c>
      <c r="C48" s="13">
        <f>SUM(C49)</f>
        <v>52782</v>
      </c>
      <c r="D48" s="13">
        <f t="shared" ref="D48:G48" si="20">SUM(D49)</f>
        <v>35345</v>
      </c>
      <c r="E48" s="13">
        <f t="shared" si="20"/>
        <v>67345</v>
      </c>
      <c r="F48" s="13">
        <f t="shared" si="20"/>
        <v>67345</v>
      </c>
      <c r="G48" s="13">
        <f t="shared" si="20"/>
        <v>67345</v>
      </c>
      <c r="H48" s="15">
        <f t="shared" si="2"/>
        <v>190.53614372612816</v>
      </c>
    </row>
    <row r="49" spans="1:8" x14ac:dyDescent="0.25">
      <c r="A49" s="11" t="s">
        <v>18</v>
      </c>
      <c r="B49" s="7" t="s">
        <v>28</v>
      </c>
      <c r="C49" s="12">
        <v>52782</v>
      </c>
      <c r="D49" s="12">
        <v>35345</v>
      </c>
      <c r="E49" s="12">
        <v>67345</v>
      </c>
      <c r="F49" s="12">
        <v>67345</v>
      </c>
      <c r="G49" s="12">
        <v>67345</v>
      </c>
      <c r="H49" s="14">
        <f t="shared" si="2"/>
        <v>190.53614372612816</v>
      </c>
    </row>
    <row r="50" spans="1:8" s="4" customFormat="1" x14ac:dyDescent="0.25">
      <c r="A50" s="10" t="s">
        <v>4</v>
      </c>
      <c r="B50" s="9" t="s">
        <v>5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5" t="s">
        <v>62</v>
      </c>
    </row>
    <row r="51" spans="1:8" s="4" customFormat="1" x14ac:dyDescent="0.25">
      <c r="A51" s="10">
        <v>3</v>
      </c>
      <c r="B51" s="9" t="s">
        <v>41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5" t="s">
        <v>62</v>
      </c>
    </row>
    <row r="52" spans="1:8" x14ac:dyDescent="0.25">
      <c r="A52" s="11" t="s">
        <v>8</v>
      </c>
      <c r="B52" s="7" t="s">
        <v>25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4" t="s">
        <v>62</v>
      </c>
    </row>
    <row r="53" spans="1:8" x14ac:dyDescent="0.25">
      <c r="A53" s="11" t="s">
        <v>14</v>
      </c>
      <c r="B53" s="7" t="s">
        <v>24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4" t="s">
        <v>62</v>
      </c>
    </row>
    <row r="54" spans="1:8" x14ac:dyDescent="0.25">
      <c r="A54" s="11" t="s">
        <v>15</v>
      </c>
      <c r="B54" s="7" t="s">
        <v>26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4" t="s">
        <v>62</v>
      </c>
    </row>
    <row r="55" spans="1:8" x14ac:dyDescent="0.25">
      <c r="A55" s="11" t="s">
        <v>22</v>
      </c>
      <c r="B55" s="7" t="s">
        <v>32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4" t="s">
        <v>62</v>
      </c>
    </row>
    <row r="56" spans="1:8" x14ac:dyDescent="0.25">
      <c r="A56" s="11" t="s">
        <v>21</v>
      </c>
      <c r="B56" s="7" t="s">
        <v>30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4" t="s">
        <v>62</v>
      </c>
    </row>
    <row r="57" spans="1:8" x14ac:dyDescent="0.25">
      <c r="A57" s="11" t="s">
        <v>16</v>
      </c>
      <c r="B57" s="7" t="s">
        <v>27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4" t="s">
        <v>62</v>
      </c>
    </row>
    <row r="58" spans="1:8" x14ac:dyDescent="0.25">
      <c r="A58" s="11" t="s">
        <v>19</v>
      </c>
      <c r="B58" s="7" t="s">
        <v>31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4" t="s">
        <v>62</v>
      </c>
    </row>
    <row r="59" spans="1:8" s="4" customFormat="1" x14ac:dyDescent="0.25">
      <c r="A59" s="10">
        <v>4</v>
      </c>
      <c r="B59" s="9" t="s">
        <v>43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5" t="s">
        <v>62</v>
      </c>
    </row>
    <row r="60" spans="1:8" x14ac:dyDescent="0.25">
      <c r="A60" s="11" t="s">
        <v>17</v>
      </c>
      <c r="B60" s="7" t="s">
        <v>35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4" t="s">
        <v>62</v>
      </c>
    </row>
    <row r="61" spans="1:8" x14ac:dyDescent="0.25">
      <c r="A61" s="11" t="s">
        <v>18</v>
      </c>
      <c r="B61" s="7" t="s">
        <v>28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4" t="s">
        <v>62</v>
      </c>
    </row>
    <row r="62" spans="1:8" x14ac:dyDescent="0.25">
      <c r="A62" s="11" t="s">
        <v>20</v>
      </c>
      <c r="B62" s="7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4" t="s">
        <v>62</v>
      </c>
    </row>
    <row r="63" spans="1:8" s="4" customFormat="1" x14ac:dyDescent="0.25">
      <c r="A63" s="10" t="s">
        <v>34</v>
      </c>
      <c r="B63" s="9" t="s">
        <v>6</v>
      </c>
      <c r="C63" s="13">
        <f>C64+C71</f>
        <v>77312</v>
      </c>
      <c r="D63" s="13">
        <f t="shared" ref="D63:G63" si="21">D64+D71</f>
        <v>79632</v>
      </c>
      <c r="E63" s="13">
        <f t="shared" si="21"/>
        <v>106462</v>
      </c>
      <c r="F63" s="13">
        <f t="shared" si="21"/>
        <v>60960</v>
      </c>
      <c r="G63" s="13">
        <f t="shared" si="21"/>
        <v>37925</v>
      </c>
      <c r="H63" s="15">
        <f t="shared" si="2"/>
        <v>133.69248543299176</v>
      </c>
    </row>
    <row r="64" spans="1:8" s="4" customFormat="1" x14ac:dyDescent="0.25">
      <c r="A64" s="10">
        <v>3</v>
      </c>
      <c r="B64" s="9" t="s">
        <v>41</v>
      </c>
      <c r="C64" s="13">
        <f>SUM(C65:C70)</f>
        <v>77312</v>
      </c>
      <c r="D64" s="13">
        <f t="shared" ref="D64:G64" si="22">SUM(D65:D70)</f>
        <v>79632</v>
      </c>
      <c r="E64" s="13">
        <f t="shared" si="22"/>
        <v>106462</v>
      </c>
      <c r="F64" s="13">
        <f t="shared" si="22"/>
        <v>60960</v>
      </c>
      <c r="G64" s="13">
        <f t="shared" si="22"/>
        <v>37925</v>
      </c>
      <c r="H64" s="15">
        <f t="shared" si="2"/>
        <v>133.69248543299176</v>
      </c>
    </row>
    <row r="65" spans="1:8" x14ac:dyDescent="0.25">
      <c r="A65" s="11" t="s">
        <v>8</v>
      </c>
      <c r="B65" s="7" t="s">
        <v>25</v>
      </c>
      <c r="C65" s="12">
        <v>23605</v>
      </c>
      <c r="D65" s="12">
        <v>38445</v>
      </c>
      <c r="E65" s="12">
        <v>43475</v>
      </c>
      <c r="F65" s="12">
        <v>20175</v>
      </c>
      <c r="G65" s="12">
        <v>5825</v>
      </c>
      <c r="H65" s="14">
        <f t="shared" si="2"/>
        <v>113.08362595916243</v>
      </c>
    </row>
    <row r="66" spans="1:8" x14ac:dyDescent="0.25">
      <c r="A66" s="11" t="s">
        <v>14</v>
      </c>
      <c r="B66" s="7" t="s">
        <v>24</v>
      </c>
      <c r="C66" s="12">
        <v>53707</v>
      </c>
      <c r="D66" s="12">
        <v>41187</v>
      </c>
      <c r="E66" s="12">
        <v>62987</v>
      </c>
      <c r="F66" s="12">
        <v>40785</v>
      </c>
      <c r="G66" s="12">
        <v>32100</v>
      </c>
      <c r="H66" s="14">
        <f t="shared" si="2"/>
        <v>152.92932235899676</v>
      </c>
    </row>
    <row r="67" spans="1:8" x14ac:dyDescent="0.25">
      <c r="A67" s="11" t="s">
        <v>15</v>
      </c>
      <c r="B67" s="7" t="s">
        <v>26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4" t="s">
        <v>62</v>
      </c>
    </row>
    <row r="68" spans="1:8" x14ac:dyDescent="0.25">
      <c r="A68" s="11" t="s">
        <v>21</v>
      </c>
      <c r="B68" s="7" t="s">
        <v>30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4" t="s">
        <v>62</v>
      </c>
    </row>
    <row r="69" spans="1:8" x14ac:dyDescent="0.25">
      <c r="A69" s="11" t="s">
        <v>16</v>
      </c>
      <c r="B69" s="7" t="s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4" t="s">
        <v>62</v>
      </c>
    </row>
    <row r="70" spans="1:8" x14ac:dyDescent="0.25">
      <c r="A70" s="11" t="s">
        <v>19</v>
      </c>
      <c r="B70" s="7" t="s">
        <v>31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4" t="s">
        <v>62</v>
      </c>
    </row>
    <row r="71" spans="1:8" s="4" customFormat="1" x14ac:dyDescent="0.25">
      <c r="A71" s="10">
        <v>4</v>
      </c>
      <c r="B71" s="9" t="s">
        <v>43</v>
      </c>
      <c r="C71" s="13">
        <f>SUM(C72:C74)</f>
        <v>0</v>
      </c>
      <c r="D71" s="13">
        <f t="shared" ref="D71:G71" si="23">SUM(D72:D74)</f>
        <v>0</v>
      </c>
      <c r="E71" s="13">
        <f t="shared" si="23"/>
        <v>0</v>
      </c>
      <c r="F71" s="13">
        <f t="shared" si="23"/>
        <v>0</v>
      </c>
      <c r="G71" s="13">
        <f t="shared" si="23"/>
        <v>0</v>
      </c>
      <c r="H71" s="15" t="s">
        <v>62</v>
      </c>
    </row>
    <row r="72" spans="1:8" x14ac:dyDescent="0.25">
      <c r="A72" s="11" t="s">
        <v>17</v>
      </c>
      <c r="B72" s="7" t="s">
        <v>35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4" t="s">
        <v>62</v>
      </c>
    </row>
    <row r="73" spans="1:8" x14ac:dyDescent="0.25">
      <c r="A73" s="11" t="s">
        <v>18</v>
      </c>
      <c r="B73" s="7" t="s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4" t="s">
        <v>62</v>
      </c>
    </row>
    <row r="74" spans="1:8" x14ac:dyDescent="0.25">
      <c r="A74" s="11" t="s">
        <v>20</v>
      </c>
      <c r="B74" s="7" t="s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4" t="s">
        <v>62</v>
      </c>
    </row>
    <row r="75" spans="1:8" s="4" customFormat="1" x14ac:dyDescent="0.25">
      <c r="A75" s="10" t="s">
        <v>38</v>
      </c>
      <c r="B75" s="9" t="s">
        <v>7</v>
      </c>
      <c r="C75" s="13">
        <f>C76+C80</f>
        <v>1300</v>
      </c>
      <c r="D75" s="13">
        <f t="shared" ref="D75:G75" si="24">D76+D80</f>
        <v>0</v>
      </c>
      <c r="E75" s="13">
        <f t="shared" si="24"/>
        <v>0</v>
      </c>
      <c r="F75" s="13">
        <f t="shared" si="24"/>
        <v>0</v>
      </c>
      <c r="G75" s="13">
        <f t="shared" si="24"/>
        <v>0</v>
      </c>
      <c r="H75" s="15" t="s">
        <v>62</v>
      </c>
    </row>
    <row r="76" spans="1:8" s="4" customFormat="1" x14ac:dyDescent="0.25">
      <c r="A76" s="10">
        <v>3</v>
      </c>
      <c r="B76" s="9" t="s">
        <v>41</v>
      </c>
      <c r="C76" s="13">
        <f>SUM(C77:C79)</f>
        <v>1300</v>
      </c>
      <c r="D76" s="13">
        <f t="shared" ref="D76:G76" si="25">SUM(D77:D79)</f>
        <v>0</v>
      </c>
      <c r="E76" s="13">
        <f t="shared" si="25"/>
        <v>0</v>
      </c>
      <c r="F76" s="13">
        <f t="shared" si="25"/>
        <v>0</v>
      </c>
      <c r="G76" s="13">
        <f t="shared" si="25"/>
        <v>0</v>
      </c>
      <c r="H76" s="15" t="s">
        <v>62</v>
      </c>
    </row>
    <row r="77" spans="1:8" x14ac:dyDescent="0.25">
      <c r="A77" s="11" t="s">
        <v>8</v>
      </c>
      <c r="B77" s="7" t="s">
        <v>25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4" t="s">
        <v>62</v>
      </c>
    </row>
    <row r="78" spans="1:8" x14ac:dyDescent="0.25">
      <c r="A78" s="11" t="s">
        <v>14</v>
      </c>
      <c r="B78" s="7" t="s">
        <v>24</v>
      </c>
      <c r="C78" s="12">
        <v>1300</v>
      </c>
      <c r="D78" s="12">
        <v>0</v>
      </c>
      <c r="E78" s="12">
        <v>0</v>
      </c>
      <c r="F78" s="12">
        <v>0</v>
      </c>
      <c r="G78" s="12">
        <v>0</v>
      </c>
      <c r="H78" s="14" t="s">
        <v>62</v>
      </c>
    </row>
    <row r="79" spans="1:8" x14ac:dyDescent="0.25">
      <c r="A79" s="11" t="s">
        <v>15</v>
      </c>
      <c r="B79" s="7" t="s">
        <v>26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4" t="s">
        <v>62</v>
      </c>
    </row>
    <row r="80" spans="1:8" s="4" customFormat="1" x14ac:dyDescent="0.25">
      <c r="A80" s="10">
        <v>4</v>
      </c>
      <c r="B80" s="9" t="s">
        <v>43</v>
      </c>
      <c r="C80" s="13">
        <f>SUM(C81:C83)</f>
        <v>0</v>
      </c>
      <c r="D80" s="13">
        <f>SUM(D81:D83)</f>
        <v>0</v>
      </c>
      <c r="E80" s="13">
        <f t="shared" ref="E80:G80" si="26">SUM(E81:E83)</f>
        <v>0</v>
      </c>
      <c r="F80" s="13">
        <f t="shared" si="26"/>
        <v>0</v>
      </c>
      <c r="G80" s="13">
        <f t="shared" si="26"/>
        <v>0</v>
      </c>
      <c r="H80" s="15" t="s">
        <v>62</v>
      </c>
    </row>
    <row r="81" spans="1:8" x14ac:dyDescent="0.25">
      <c r="A81" s="11" t="s">
        <v>17</v>
      </c>
      <c r="B81" s="7" t="s">
        <v>35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4" t="s">
        <v>62</v>
      </c>
    </row>
    <row r="82" spans="1:8" x14ac:dyDescent="0.25">
      <c r="A82" s="11" t="s">
        <v>18</v>
      </c>
      <c r="B82" s="7" t="s">
        <v>28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4" t="s">
        <v>62</v>
      </c>
    </row>
    <row r="83" spans="1:8" x14ac:dyDescent="0.25">
      <c r="A83" s="11" t="s">
        <v>20</v>
      </c>
      <c r="B83" s="7" t="s">
        <v>29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4" t="s">
        <v>62</v>
      </c>
    </row>
    <row r="84" spans="1:8" s="4" customFormat="1" x14ac:dyDescent="0.25">
      <c r="A84" s="8" t="s">
        <v>11</v>
      </c>
      <c r="B84" s="9" t="s">
        <v>12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5" t="s">
        <v>62</v>
      </c>
    </row>
    <row r="85" spans="1:8" s="4" customFormat="1" x14ac:dyDescent="0.25">
      <c r="A85" s="10" t="s">
        <v>33</v>
      </c>
      <c r="B85" s="9" t="s">
        <v>1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5" t="s">
        <v>62</v>
      </c>
    </row>
    <row r="86" spans="1:8" s="4" customFormat="1" x14ac:dyDescent="0.25">
      <c r="A86" s="10">
        <v>3</v>
      </c>
      <c r="B86" s="9" t="s">
        <v>41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5" t="s">
        <v>62</v>
      </c>
    </row>
    <row r="87" spans="1:8" x14ac:dyDescent="0.25">
      <c r="A87" s="11" t="s">
        <v>8</v>
      </c>
      <c r="B87" s="7" t="s">
        <v>25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4" t="s">
        <v>62</v>
      </c>
    </row>
    <row r="88" spans="1:8" x14ac:dyDescent="0.25">
      <c r="A88" s="11" t="s">
        <v>14</v>
      </c>
      <c r="B88" s="7" t="s">
        <v>24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4" t="s">
        <v>62</v>
      </c>
    </row>
    <row r="89" spans="1:8" x14ac:dyDescent="0.25">
      <c r="A89" s="11" t="s">
        <v>22</v>
      </c>
      <c r="B89" s="7" t="s">
        <v>32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4" t="s">
        <v>62</v>
      </c>
    </row>
    <row r="90" spans="1:8" x14ac:dyDescent="0.25">
      <c r="A90" s="11" t="s">
        <v>21</v>
      </c>
      <c r="B90" s="7" t="s">
        <v>30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4" t="s">
        <v>62</v>
      </c>
    </row>
    <row r="91" spans="1:8" x14ac:dyDescent="0.25">
      <c r="A91" s="11" t="s">
        <v>19</v>
      </c>
      <c r="B91" s="7" t="s">
        <v>31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4" t="s">
        <v>62</v>
      </c>
    </row>
    <row r="92" spans="1:8" s="4" customFormat="1" x14ac:dyDescent="0.25">
      <c r="A92" s="10">
        <v>4</v>
      </c>
      <c r="B92" s="9" t="s">
        <v>43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5" t="s">
        <v>62</v>
      </c>
    </row>
    <row r="93" spans="1:8" x14ac:dyDescent="0.25">
      <c r="A93" s="11" t="s">
        <v>18</v>
      </c>
      <c r="B93" s="7" t="s">
        <v>28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4" t="s">
        <v>62</v>
      </c>
    </row>
    <row r="94" spans="1:8" s="4" customFormat="1" x14ac:dyDescent="0.25">
      <c r="A94" s="10" t="s">
        <v>36</v>
      </c>
      <c r="B94" s="9" t="s">
        <v>37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5" t="s">
        <v>62</v>
      </c>
    </row>
    <row r="95" spans="1:8" s="4" customFormat="1" x14ac:dyDescent="0.25">
      <c r="A95" s="10">
        <v>3</v>
      </c>
      <c r="B95" s="9" t="s">
        <v>41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5" t="s">
        <v>62</v>
      </c>
    </row>
    <row r="96" spans="1:8" x14ac:dyDescent="0.25">
      <c r="A96" s="11" t="s">
        <v>8</v>
      </c>
      <c r="B96" s="7" t="s">
        <v>25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4" t="s">
        <v>62</v>
      </c>
    </row>
    <row r="97" spans="1:8" x14ac:dyDescent="0.25">
      <c r="A97" s="11" t="s">
        <v>14</v>
      </c>
      <c r="B97" s="7" t="s">
        <v>24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4" t="s">
        <v>62</v>
      </c>
    </row>
    <row r="98" spans="1:8" x14ac:dyDescent="0.25">
      <c r="A98" s="11" t="s">
        <v>22</v>
      </c>
      <c r="B98" s="7" t="s">
        <v>32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4" t="s">
        <v>62</v>
      </c>
    </row>
    <row r="99" spans="1:8" x14ac:dyDescent="0.25">
      <c r="A99" s="11" t="s">
        <v>21</v>
      </c>
      <c r="B99" s="7" t="s">
        <v>30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4" t="s">
        <v>62</v>
      </c>
    </row>
    <row r="100" spans="1:8" x14ac:dyDescent="0.25">
      <c r="A100" s="11" t="s">
        <v>19</v>
      </c>
      <c r="B100" s="7" t="s">
        <v>31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4" t="s">
        <v>62</v>
      </c>
    </row>
    <row r="101" spans="1:8" s="4" customFormat="1" x14ac:dyDescent="0.25">
      <c r="A101" s="10">
        <v>4</v>
      </c>
      <c r="B101" s="9" t="s">
        <v>43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5" t="s">
        <v>62</v>
      </c>
    </row>
    <row r="102" spans="1:8" x14ac:dyDescent="0.25">
      <c r="A102" s="11" t="s">
        <v>18</v>
      </c>
      <c r="B102" s="7" t="s">
        <v>28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4" t="s">
        <v>62</v>
      </c>
    </row>
    <row r="103" spans="1:8" s="4" customFormat="1" x14ac:dyDescent="0.25">
      <c r="A103" s="8" t="s">
        <v>48</v>
      </c>
      <c r="B103" s="9" t="s">
        <v>49</v>
      </c>
      <c r="C103" s="13">
        <f>C104</f>
        <v>3109</v>
      </c>
      <c r="D103" s="13">
        <f t="shared" ref="D103:G104" si="27">D104</f>
        <v>0</v>
      </c>
      <c r="E103" s="13">
        <f t="shared" si="27"/>
        <v>0</v>
      </c>
      <c r="F103" s="13">
        <f t="shared" si="27"/>
        <v>0</v>
      </c>
      <c r="G103" s="13">
        <f t="shared" si="27"/>
        <v>0</v>
      </c>
      <c r="H103" s="15" t="s">
        <v>62</v>
      </c>
    </row>
    <row r="104" spans="1:8" s="4" customFormat="1" x14ac:dyDescent="0.25">
      <c r="A104" s="10" t="s">
        <v>23</v>
      </c>
      <c r="B104" s="9" t="s">
        <v>0</v>
      </c>
      <c r="C104" s="13">
        <f>C105</f>
        <v>3109</v>
      </c>
      <c r="D104" s="13">
        <f t="shared" si="27"/>
        <v>0</v>
      </c>
      <c r="E104" s="13">
        <f t="shared" si="27"/>
        <v>0</v>
      </c>
      <c r="F104" s="13">
        <f t="shared" si="27"/>
        <v>0</v>
      </c>
      <c r="G104" s="13">
        <f t="shared" si="27"/>
        <v>0</v>
      </c>
      <c r="H104" s="15" t="s">
        <v>62</v>
      </c>
    </row>
    <row r="105" spans="1:8" s="4" customFormat="1" x14ac:dyDescent="0.25">
      <c r="A105" s="10">
        <v>3</v>
      </c>
      <c r="B105" s="9" t="s">
        <v>41</v>
      </c>
      <c r="C105" s="13">
        <f>SUM(C106:C110)</f>
        <v>3109</v>
      </c>
      <c r="D105" s="13">
        <f t="shared" ref="D105:G105" si="28">SUM(D106:D110)</f>
        <v>0</v>
      </c>
      <c r="E105" s="13">
        <f t="shared" si="28"/>
        <v>0</v>
      </c>
      <c r="F105" s="13">
        <f t="shared" si="28"/>
        <v>0</v>
      </c>
      <c r="G105" s="13">
        <f t="shared" si="28"/>
        <v>0</v>
      </c>
      <c r="H105" s="15" t="s">
        <v>62</v>
      </c>
    </row>
    <row r="106" spans="1:8" x14ac:dyDescent="0.25">
      <c r="A106" s="11" t="s">
        <v>8</v>
      </c>
      <c r="B106" s="7" t="s">
        <v>25</v>
      </c>
      <c r="C106" s="12">
        <v>1672</v>
      </c>
      <c r="D106" s="12">
        <v>0</v>
      </c>
      <c r="E106" s="12">
        <v>0</v>
      </c>
      <c r="F106" s="12">
        <v>0</v>
      </c>
      <c r="G106" s="12">
        <v>0</v>
      </c>
      <c r="H106" s="14" t="s">
        <v>62</v>
      </c>
    </row>
    <row r="107" spans="1:8" x14ac:dyDescent="0.25">
      <c r="A107" s="11" t="s">
        <v>14</v>
      </c>
      <c r="B107" s="7" t="s">
        <v>24</v>
      </c>
      <c r="C107" s="12">
        <v>758</v>
      </c>
      <c r="D107" s="12">
        <v>0</v>
      </c>
      <c r="E107" s="12">
        <v>0</v>
      </c>
      <c r="F107" s="12">
        <v>0</v>
      </c>
      <c r="G107" s="12">
        <v>0</v>
      </c>
      <c r="H107" s="14" t="s">
        <v>62</v>
      </c>
    </row>
    <row r="108" spans="1:8" x14ac:dyDescent="0.25">
      <c r="A108" s="11" t="s">
        <v>15</v>
      </c>
      <c r="B108" s="7" t="s">
        <v>26</v>
      </c>
      <c r="C108" s="12">
        <v>679</v>
      </c>
      <c r="D108" s="12">
        <v>0</v>
      </c>
      <c r="E108" s="12">
        <v>0</v>
      </c>
      <c r="F108" s="12">
        <v>0</v>
      </c>
      <c r="G108" s="12">
        <v>0</v>
      </c>
      <c r="H108" s="14" t="s">
        <v>62</v>
      </c>
    </row>
    <row r="109" spans="1:8" x14ac:dyDescent="0.25">
      <c r="A109" s="11" t="s">
        <v>16</v>
      </c>
      <c r="B109" s="7" t="s">
        <v>27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4" t="s">
        <v>62</v>
      </c>
    </row>
    <row r="110" spans="1:8" x14ac:dyDescent="0.25">
      <c r="A110" s="11" t="s">
        <v>19</v>
      </c>
      <c r="B110" s="7" t="s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4" t="s">
        <v>62</v>
      </c>
    </row>
    <row r="111" spans="1:8" s="4" customFormat="1" x14ac:dyDescent="0.25">
      <c r="A111" s="8" t="s">
        <v>51</v>
      </c>
      <c r="B111" s="9" t="s">
        <v>50</v>
      </c>
      <c r="C111" s="13">
        <f>C112</f>
        <v>411</v>
      </c>
      <c r="D111" s="13">
        <f t="shared" ref="D111:G112" si="29">D112</f>
        <v>0</v>
      </c>
      <c r="E111" s="13">
        <f t="shared" si="29"/>
        <v>0</v>
      </c>
      <c r="F111" s="13">
        <f t="shared" si="29"/>
        <v>0</v>
      </c>
      <c r="G111" s="13">
        <f t="shared" si="29"/>
        <v>0</v>
      </c>
      <c r="H111" s="15" t="s">
        <v>62</v>
      </c>
    </row>
    <row r="112" spans="1:8" s="4" customFormat="1" x14ac:dyDescent="0.25">
      <c r="A112" s="10" t="s">
        <v>23</v>
      </c>
      <c r="B112" s="9" t="s">
        <v>0</v>
      </c>
      <c r="C112" s="13">
        <f>C113</f>
        <v>411</v>
      </c>
      <c r="D112" s="13">
        <f t="shared" si="29"/>
        <v>0</v>
      </c>
      <c r="E112" s="13">
        <f t="shared" si="29"/>
        <v>0</v>
      </c>
      <c r="F112" s="13">
        <f t="shared" si="29"/>
        <v>0</v>
      </c>
      <c r="G112" s="13">
        <f t="shared" si="29"/>
        <v>0</v>
      </c>
      <c r="H112" s="15" t="s">
        <v>62</v>
      </c>
    </row>
    <row r="113" spans="1:8" s="4" customFormat="1" x14ac:dyDescent="0.25">
      <c r="A113" s="10">
        <v>3</v>
      </c>
      <c r="B113" s="9" t="s">
        <v>41</v>
      </c>
      <c r="C113" s="13">
        <f>SUM(C114:C118)</f>
        <v>411</v>
      </c>
      <c r="D113" s="13">
        <f t="shared" ref="D113:G113" si="30">SUM(D114:D118)</f>
        <v>0</v>
      </c>
      <c r="E113" s="13">
        <f t="shared" si="30"/>
        <v>0</v>
      </c>
      <c r="F113" s="13">
        <f t="shared" si="30"/>
        <v>0</v>
      </c>
      <c r="G113" s="13">
        <f t="shared" si="30"/>
        <v>0</v>
      </c>
      <c r="H113" s="15" t="s">
        <v>62</v>
      </c>
    </row>
    <row r="114" spans="1:8" x14ac:dyDescent="0.25">
      <c r="A114" s="11" t="s">
        <v>8</v>
      </c>
      <c r="B114" s="7" t="s">
        <v>25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4" t="s">
        <v>62</v>
      </c>
    </row>
    <row r="115" spans="1:8" x14ac:dyDescent="0.25">
      <c r="A115" s="11" t="s">
        <v>14</v>
      </c>
      <c r="B115" s="7" t="s">
        <v>24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4" t="s">
        <v>62</v>
      </c>
    </row>
    <row r="116" spans="1:8" x14ac:dyDescent="0.25">
      <c r="A116" s="11" t="s">
        <v>15</v>
      </c>
      <c r="B116" s="7" t="s">
        <v>26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4" t="s">
        <v>62</v>
      </c>
    </row>
    <row r="117" spans="1:8" x14ac:dyDescent="0.25">
      <c r="A117" s="11" t="s">
        <v>16</v>
      </c>
      <c r="B117" s="7" t="s">
        <v>27</v>
      </c>
      <c r="C117" s="12">
        <v>411</v>
      </c>
      <c r="D117" s="12">
        <v>0</v>
      </c>
      <c r="E117" s="12">
        <v>0</v>
      </c>
      <c r="F117" s="12">
        <v>0</v>
      </c>
      <c r="G117" s="12">
        <v>0</v>
      </c>
      <c r="H117" s="14" t="s">
        <v>62</v>
      </c>
    </row>
    <row r="118" spans="1:8" x14ac:dyDescent="0.25">
      <c r="A118" s="11" t="s">
        <v>19</v>
      </c>
      <c r="B118" s="7" t="s">
        <v>31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4" t="s">
        <v>62</v>
      </c>
    </row>
    <row r="119" spans="1:8" s="4" customFormat="1" x14ac:dyDescent="0.25">
      <c r="A119" s="8" t="s">
        <v>53</v>
      </c>
      <c r="B119" s="9" t="s">
        <v>52</v>
      </c>
      <c r="C119" s="13">
        <f>C120</f>
        <v>19342</v>
      </c>
      <c r="D119" s="13">
        <f t="shared" ref="D119:G120" si="31">D120</f>
        <v>0</v>
      </c>
      <c r="E119" s="13">
        <f t="shared" si="31"/>
        <v>0</v>
      </c>
      <c r="F119" s="13">
        <f t="shared" si="31"/>
        <v>0</v>
      </c>
      <c r="G119" s="13">
        <f t="shared" si="31"/>
        <v>0</v>
      </c>
      <c r="H119" s="15" t="s">
        <v>62</v>
      </c>
    </row>
    <row r="120" spans="1:8" s="4" customFormat="1" x14ac:dyDescent="0.25">
      <c r="A120" s="10">
        <v>51000</v>
      </c>
      <c r="B120" s="9" t="s">
        <v>54</v>
      </c>
      <c r="C120" s="13">
        <f>C121</f>
        <v>19342</v>
      </c>
      <c r="D120" s="13">
        <f t="shared" si="31"/>
        <v>0</v>
      </c>
      <c r="E120" s="13">
        <f t="shared" si="31"/>
        <v>0</v>
      </c>
      <c r="F120" s="13">
        <f t="shared" si="31"/>
        <v>0</v>
      </c>
      <c r="G120" s="13">
        <f t="shared" si="31"/>
        <v>0</v>
      </c>
      <c r="H120" s="15" t="s">
        <v>62</v>
      </c>
    </row>
    <row r="121" spans="1:8" s="4" customFormat="1" x14ac:dyDescent="0.25">
      <c r="A121" s="10">
        <v>3</v>
      </c>
      <c r="B121" s="9" t="s">
        <v>41</v>
      </c>
      <c r="C121" s="13">
        <f>SUM(C122:C126)</f>
        <v>19342</v>
      </c>
      <c r="D121" s="13">
        <f t="shared" ref="D121:G121" si="32">SUM(D122:D126)</f>
        <v>0</v>
      </c>
      <c r="E121" s="13">
        <f t="shared" si="32"/>
        <v>0</v>
      </c>
      <c r="F121" s="13">
        <f t="shared" si="32"/>
        <v>0</v>
      </c>
      <c r="G121" s="13">
        <f t="shared" si="32"/>
        <v>0</v>
      </c>
      <c r="H121" s="15" t="s">
        <v>62</v>
      </c>
    </row>
    <row r="122" spans="1:8" x14ac:dyDescent="0.25">
      <c r="A122" s="11" t="s">
        <v>8</v>
      </c>
      <c r="B122" s="7" t="s">
        <v>25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4" t="s">
        <v>62</v>
      </c>
    </row>
    <row r="123" spans="1:8" x14ac:dyDescent="0.25">
      <c r="A123" s="11" t="s">
        <v>14</v>
      </c>
      <c r="B123" s="7" t="s">
        <v>24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4" t="s">
        <v>62</v>
      </c>
    </row>
    <row r="124" spans="1:8" x14ac:dyDescent="0.25">
      <c r="A124" s="11" t="s">
        <v>15</v>
      </c>
      <c r="B124" s="7" t="s">
        <v>26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4" t="s">
        <v>62</v>
      </c>
    </row>
    <row r="125" spans="1:8" x14ac:dyDescent="0.25">
      <c r="A125" s="11" t="s">
        <v>16</v>
      </c>
      <c r="B125" s="7" t="s">
        <v>27</v>
      </c>
      <c r="C125" s="12">
        <v>19342</v>
      </c>
      <c r="D125" s="12">
        <v>0</v>
      </c>
      <c r="E125" s="12">
        <v>0</v>
      </c>
      <c r="F125" s="12">
        <v>0</v>
      </c>
      <c r="G125" s="12">
        <v>0</v>
      </c>
      <c r="H125" s="14" t="s">
        <v>62</v>
      </c>
    </row>
    <row r="126" spans="1:8" x14ac:dyDescent="0.25">
      <c r="A126" s="11" t="s">
        <v>19</v>
      </c>
      <c r="B126" s="7" t="s">
        <v>31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4" t="s">
        <v>62</v>
      </c>
    </row>
  </sheetData>
  <pageMargins left="0.31496062992125984" right="0.31496062992125984" top="0.74803149606299213" bottom="0.74803149606299213" header="0.31496062992125984" footer="0.31496062992125984"/>
  <pageSetup paperSize="9" scale="9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PREDLOŽAK</vt:lpstr>
      <vt:lpstr>PREDLOŽAK!Podrucje_ispisa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Jozo</cp:lastModifiedBy>
  <cp:lastPrinted>2025-12-21T17:31:53Z</cp:lastPrinted>
  <dcterms:created xsi:type="dcterms:W3CDTF">2022-10-31T10:11:38Z</dcterms:created>
  <dcterms:modified xsi:type="dcterms:W3CDTF">2025-12-21T17:31:57Z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